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60" windowHeight="8100" activeTab="1"/>
  </bookViews>
  <sheets>
    <sheet name="5월착공실적" sheetId="1" r:id="rId1"/>
    <sheet name="5월허가실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<sst xmlns="http://schemas.openxmlformats.org/spreadsheetml/2006/main" count="98" uniqueCount="62">
  <si>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建  築  着  工  實  績</t>
  </si>
  <si>
    <t xml:space="preserve"> 用途別ㆍ構造別 建築着工面積(2002年 5月)</t>
  </si>
  <si>
    <t xml:space="preserve">            (단위:㎡,%)</t>
  </si>
  <si>
    <t>5月</t>
  </si>
  <si>
    <t>累計(1月~ 5月)</t>
  </si>
  <si>
    <t>區    分</t>
  </si>
  <si>
    <t>2001年</t>
  </si>
  <si>
    <t>2002年</t>
  </si>
  <si>
    <t>增加率</t>
  </si>
  <si>
    <t>增加率</t>
  </si>
  <si>
    <t>2002년 4</t>
  </si>
  <si>
    <t>前月對比</t>
  </si>
  <si>
    <t>01年對比</t>
  </si>
  <si>
    <t>用  途  別</t>
  </si>
  <si>
    <t>住  居  用</t>
  </si>
  <si>
    <t>商  業  用</t>
  </si>
  <si>
    <t>工  業  用</t>
  </si>
  <si>
    <t>文敎/社會用</t>
  </si>
  <si>
    <t>其      他</t>
  </si>
  <si>
    <t>構   造   別</t>
  </si>
  <si>
    <t>鐵根鐵骨造</t>
  </si>
  <si>
    <t>組  積  造</t>
  </si>
  <si>
    <t>木      造</t>
  </si>
  <si>
    <t>計</t>
  </si>
  <si>
    <t>建  築  許  可  實  績</t>
  </si>
  <si>
    <t>用途別ㆍ構造別 建築許可面積(2002年 5月)</t>
  </si>
  <si>
    <t>(단위:㎡,%)</t>
  </si>
  <si>
    <r>
      <t>累計(1月</t>
    </r>
    <r>
      <rPr>
        <sz val="11"/>
        <rFont val="돋움"/>
        <family val="0"/>
      </rPr>
      <t xml:space="preserve"> </t>
    </r>
    <r>
      <rPr>
        <sz val="12"/>
        <rFont val="바탕체"/>
        <family val="1"/>
      </rPr>
      <t>~ 5月</t>
    </r>
    <r>
      <rPr>
        <sz val="11"/>
        <rFont val="돋움"/>
        <family val="0"/>
      </rPr>
      <t xml:space="preserve"> </t>
    </r>
    <r>
      <rPr>
        <sz val="12"/>
        <rFont val="바탕체"/>
        <family val="1"/>
      </rPr>
      <t>)</t>
    </r>
  </si>
  <si>
    <t>97年</t>
  </si>
  <si>
    <t xml:space="preserve">  增加率</t>
  </si>
  <si>
    <t>97年對比</t>
  </si>
  <si>
    <r>
      <t>用 途</t>
    </r>
    <r>
      <rPr>
        <sz val="11"/>
        <rFont val="돋움"/>
        <family val="0"/>
      </rPr>
      <t xml:space="preserve"> </t>
    </r>
    <r>
      <rPr>
        <sz val="12"/>
        <rFont val="바탕체"/>
        <family val="1"/>
      </rPr>
      <t>別</t>
    </r>
  </si>
  <si>
    <t>文敎ㆍ社會</t>
  </si>
  <si>
    <r>
      <t>構 造</t>
    </r>
    <r>
      <rPr>
        <sz val="11"/>
        <rFont val="돋움"/>
        <family val="0"/>
      </rPr>
      <t xml:space="preserve"> </t>
    </r>
    <r>
      <rPr>
        <sz val="12"/>
        <rFont val="바탕체"/>
        <family val="1"/>
      </rPr>
      <t>別</t>
    </r>
  </si>
  <si>
    <t>鐵  骨  造</t>
  </si>
  <si>
    <t>木      造</t>
  </si>
  <si>
    <t>市ㆍ道別 建築許可面積(2002年 5月)</t>
  </si>
  <si>
    <t>5月</t>
  </si>
  <si>
    <r>
      <t>累計(1月</t>
    </r>
    <r>
      <rPr>
        <sz val="11"/>
        <rFont val="돋움"/>
        <family val="0"/>
      </rPr>
      <t xml:space="preserve"> </t>
    </r>
    <r>
      <rPr>
        <sz val="12"/>
        <rFont val="바탕체"/>
        <family val="1"/>
      </rPr>
      <t>~  5月 )</t>
    </r>
  </si>
  <si>
    <t>區    分</t>
  </si>
  <si>
    <t>2001年</t>
  </si>
  <si>
    <t>2002年</t>
  </si>
  <si>
    <t>2002년 4</t>
  </si>
  <si>
    <t>01年對比</t>
  </si>
  <si>
    <t xml:space="preserve">    수 도 권</t>
  </si>
  <si>
    <t>서    울</t>
  </si>
  <si>
    <t>인    천</t>
  </si>
  <si>
    <t>경    기</t>
  </si>
  <si>
    <t>지    방</t>
  </si>
  <si>
    <t>釜    山</t>
  </si>
  <si>
    <t>大    邱</t>
  </si>
  <si>
    <t>光    州</t>
  </si>
  <si>
    <t>大    田</t>
  </si>
  <si>
    <t>蔚    山</t>
  </si>
  <si>
    <t>江    原</t>
  </si>
  <si>
    <t>忠    北</t>
  </si>
  <si>
    <t>忠    南</t>
  </si>
  <si>
    <t>全    北</t>
  </si>
  <si>
    <t>全    南</t>
  </si>
  <si>
    <t>慶    北</t>
  </si>
  <si>
    <t>慶    南</t>
  </si>
  <si>
    <t>濟    州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</si>
</sst>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"/>
  </numFmts>
  <fonts count="15">
    <font>
      <sz val="11"/>
      <name val="돋움"/>
      <family val="0"/>
    </font>
    <font>
      <sz val="8"/>
      <name val="돋움"/>
      <family val="3"/>
    </font>
    <font>
      <b/>
      <sz val="28"/>
      <name val="바탕체"/>
      <family val="1"/>
    </font>
    <font>
      <b/>
      <sz val="26"/>
      <name val="바탕체"/>
      <family val="1"/>
    </font>
    <font>
      <b/>
      <sz val="20"/>
      <name val="바탕체"/>
      <family val="1"/>
    </font>
    <font>
      <sz val="8"/>
      <name val="바탕체"/>
      <family val="1"/>
    </font>
    <font>
      <sz val="12"/>
      <name val="바탕체"/>
      <family val="1"/>
    </font>
    <font>
      <sz val="14"/>
      <name val="바탕체"/>
      <family val="1"/>
    </font>
    <font>
      <sz val="8"/>
      <name val="굴림체"/>
      <family val="3"/>
    </font>
    <font>
      <sz val="15"/>
      <name val="바탕체"/>
      <family val="1"/>
    </font>
    <font>
      <b/>
      <sz val="18"/>
      <name val="바탕체"/>
      <family val="1"/>
    </font>
    <font>
      <sz val="10"/>
      <name val="바탕체"/>
      <family val="1"/>
    </font>
    <font>
      <sz val="13"/>
      <name val="바탕체"/>
      <family val="1"/>
    </font>
    <font>
      <b/>
      <sz val="13"/>
      <name val="바탕체"/>
      <family val="1"/>
    </font>
    <font>
      <b/>
      <sz val="16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Continuous" vertical="center"/>
    </xf>
    <xf numFmtId="41" fontId="9" fillId="0" borderId="22" xfId="17" applyFont="1" applyBorder="1" applyAlignment="1">
      <alignment horizontal="right" vertical="center"/>
    </xf>
    <xf numFmtId="176" fontId="9" fillId="0" borderId="22" xfId="17" applyNumberFormat="1" applyFont="1" applyBorder="1" applyAlignment="1">
      <alignment horizontal="right" vertical="center"/>
    </xf>
    <xf numFmtId="176" fontId="9" fillId="0" borderId="23" xfId="17" applyNumberFormat="1" applyFont="1" applyBorder="1" applyAlignment="1">
      <alignment horizontal="right" vertical="center"/>
    </xf>
    <xf numFmtId="176" fontId="9" fillId="0" borderId="21" xfId="17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Continuous" vertical="center"/>
    </xf>
    <xf numFmtId="41" fontId="9" fillId="0" borderId="25" xfId="17" applyFont="1" applyBorder="1" applyAlignment="1">
      <alignment horizontal="right" vertical="center"/>
    </xf>
    <xf numFmtId="176" fontId="9" fillId="0" borderId="25" xfId="17" applyNumberFormat="1" applyFont="1" applyBorder="1" applyAlignment="1">
      <alignment horizontal="right" vertical="center"/>
    </xf>
    <xf numFmtId="176" fontId="9" fillId="0" borderId="26" xfId="17" applyNumberFormat="1" applyFont="1" applyBorder="1" applyAlignment="1">
      <alignment horizontal="right" vertical="center"/>
    </xf>
    <xf numFmtId="176" fontId="9" fillId="0" borderId="7" xfId="17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Continuous" vertical="center"/>
    </xf>
    <xf numFmtId="41" fontId="9" fillId="0" borderId="18" xfId="17" applyFont="1" applyBorder="1" applyAlignment="1">
      <alignment horizontal="right" vertical="center"/>
    </xf>
    <xf numFmtId="176" fontId="9" fillId="0" borderId="18" xfId="17" applyNumberFormat="1" applyFont="1" applyBorder="1" applyAlignment="1">
      <alignment horizontal="right" vertical="center"/>
    </xf>
    <xf numFmtId="176" fontId="9" fillId="0" borderId="19" xfId="17" applyNumberFormat="1" applyFont="1" applyBorder="1" applyAlignment="1">
      <alignment horizontal="right" vertical="center"/>
    </xf>
    <xf numFmtId="176" fontId="9" fillId="0" borderId="27" xfId="17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Continuous" vertical="center"/>
    </xf>
    <xf numFmtId="41" fontId="9" fillId="0" borderId="17" xfId="17" applyFont="1" applyBorder="1" applyAlignment="1">
      <alignment horizontal="right" vertical="center"/>
    </xf>
    <xf numFmtId="176" fontId="9" fillId="0" borderId="28" xfId="17" applyNumberFormat="1" applyFont="1" applyBorder="1" applyAlignment="1">
      <alignment horizontal="right" vertical="center"/>
    </xf>
    <xf numFmtId="176" fontId="9" fillId="0" borderId="15" xfId="17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41" fontId="9" fillId="0" borderId="31" xfId="17" applyFont="1" applyBorder="1" applyAlignment="1">
      <alignment horizontal="right" vertical="center"/>
    </xf>
    <xf numFmtId="176" fontId="9" fillId="0" borderId="31" xfId="17" applyNumberFormat="1" applyFont="1" applyBorder="1" applyAlignment="1">
      <alignment horizontal="right" vertical="center"/>
    </xf>
    <xf numFmtId="176" fontId="9" fillId="0" borderId="32" xfId="17" applyNumberFormat="1" applyFont="1" applyBorder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1" fillId="0" borderId="36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Continuous" vertical="center"/>
    </xf>
    <xf numFmtId="41" fontId="12" fillId="0" borderId="37" xfId="17" applyFont="1" applyBorder="1" applyAlignment="1">
      <alignment vertical="center"/>
    </xf>
    <xf numFmtId="41" fontId="12" fillId="0" borderId="22" xfId="17" applyFont="1" applyBorder="1" applyAlignment="1">
      <alignment vertical="center"/>
    </xf>
    <xf numFmtId="176" fontId="12" fillId="0" borderId="22" xfId="17" applyNumberFormat="1" applyFont="1" applyBorder="1" applyAlignment="1">
      <alignment vertical="center"/>
    </xf>
    <xf numFmtId="176" fontId="12" fillId="0" borderId="21" xfId="17" applyNumberFormat="1" applyFont="1" applyBorder="1" applyAlignment="1">
      <alignment vertical="center"/>
    </xf>
    <xf numFmtId="176" fontId="12" fillId="0" borderId="38" xfId="17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Continuous" vertical="center"/>
    </xf>
    <xf numFmtId="41" fontId="12" fillId="0" borderId="39" xfId="17" applyFont="1" applyBorder="1" applyAlignment="1">
      <alignment vertical="center"/>
    </xf>
    <xf numFmtId="41" fontId="12" fillId="0" borderId="17" xfId="17" applyFont="1" applyBorder="1" applyAlignment="1">
      <alignment vertical="center"/>
    </xf>
    <xf numFmtId="176" fontId="12" fillId="0" borderId="17" xfId="17" applyNumberFormat="1" applyFont="1" applyBorder="1" applyAlignment="1">
      <alignment vertical="center"/>
    </xf>
    <xf numFmtId="176" fontId="12" fillId="0" borderId="25" xfId="17" applyNumberFormat="1" applyFont="1" applyBorder="1" applyAlignment="1">
      <alignment vertical="center"/>
    </xf>
    <xf numFmtId="176" fontId="12" fillId="0" borderId="7" xfId="17" applyNumberFormat="1" applyFont="1" applyBorder="1" applyAlignment="1">
      <alignment vertical="center"/>
    </xf>
    <xf numFmtId="176" fontId="12" fillId="0" borderId="18" xfId="17" applyNumberFormat="1" applyFont="1" applyBorder="1" applyAlignment="1">
      <alignment vertical="center"/>
    </xf>
    <xf numFmtId="176" fontId="12" fillId="0" borderId="40" xfId="17" applyNumberFormat="1" applyFont="1" applyBorder="1" applyAlignment="1">
      <alignment vertical="center"/>
    </xf>
    <xf numFmtId="176" fontId="12" fillId="0" borderId="41" xfId="17" applyNumberFormat="1" applyFont="1" applyBorder="1" applyAlignment="1">
      <alignment vertical="center"/>
    </xf>
    <xf numFmtId="176" fontId="12" fillId="0" borderId="27" xfId="17" applyNumberFormat="1" applyFont="1" applyBorder="1" applyAlignment="1">
      <alignment vertical="center"/>
    </xf>
    <xf numFmtId="41" fontId="12" fillId="0" borderId="25" xfId="17" applyFont="1" applyBorder="1" applyAlignment="1">
      <alignment vertical="center"/>
    </xf>
    <xf numFmtId="176" fontId="12" fillId="0" borderId="15" xfId="17" applyNumberFormat="1" applyFont="1" applyBorder="1" applyAlignment="1">
      <alignment vertical="center"/>
    </xf>
    <xf numFmtId="176" fontId="12" fillId="0" borderId="36" xfId="17" applyNumberFormat="1" applyFont="1" applyBorder="1" applyAlignment="1">
      <alignment vertical="center"/>
    </xf>
    <xf numFmtId="0" fontId="6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41" fontId="12" fillId="0" borderId="42" xfId="17" applyFont="1" applyBorder="1" applyAlignment="1">
      <alignment vertical="center"/>
    </xf>
    <xf numFmtId="41" fontId="12" fillId="0" borderId="31" xfId="17" applyFont="1" applyBorder="1" applyAlignment="1">
      <alignment vertical="center"/>
    </xf>
    <xf numFmtId="176" fontId="13" fillId="0" borderId="31" xfId="17" applyNumberFormat="1" applyFont="1" applyBorder="1" applyAlignment="1">
      <alignment vertical="center"/>
    </xf>
    <xf numFmtId="176" fontId="13" fillId="0" borderId="32" xfId="17" applyNumberFormat="1" applyFont="1" applyBorder="1" applyAlignment="1">
      <alignment vertical="center"/>
    </xf>
    <xf numFmtId="176" fontId="13" fillId="0" borderId="30" xfId="17" applyNumberFormat="1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Continuous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25" xfId="0" applyNumberFormat="1" applyFont="1" applyFill="1" applyBorder="1" applyAlignment="1">
      <alignment horizontal="center" vertical="center"/>
    </xf>
    <xf numFmtId="3" fontId="12" fillId="2" borderId="43" xfId="0" applyNumberFormat="1" applyFont="1" applyFill="1" applyBorder="1" applyAlignment="1">
      <alignment horizontal="center" vertical="center"/>
    </xf>
    <xf numFmtId="177" fontId="12" fillId="2" borderId="25" xfId="0" applyNumberFormat="1" applyFont="1" applyFill="1" applyBorder="1" applyAlignment="1">
      <alignment horizontal="centerContinuous" vertical="center"/>
    </xf>
    <xf numFmtId="177" fontId="12" fillId="2" borderId="43" xfId="0" applyNumberFormat="1" applyFont="1" applyFill="1" applyBorder="1" applyAlignment="1">
      <alignment horizontal="centerContinuous" vertical="center"/>
    </xf>
    <xf numFmtId="177" fontId="12" fillId="2" borderId="7" xfId="0" applyNumberFormat="1" applyFont="1" applyFill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41" fontId="12" fillId="0" borderId="11" xfId="17" applyFont="1" applyBorder="1" applyAlignment="1">
      <alignment vertical="center"/>
    </xf>
    <xf numFmtId="41" fontId="12" fillId="0" borderId="45" xfId="17" applyFont="1" applyBorder="1" applyAlignment="1">
      <alignment vertical="center"/>
    </xf>
    <xf numFmtId="41" fontId="12" fillId="0" borderId="46" xfId="17" applyFont="1" applyBorder="1" applyAlignment="1">
      <alignment vertical="center"/>
    </xf>
    <xf numFmtId="176" fontId="12" fillId="0" borderId="45" xfId="17" applyNumberFormat="1" applyFont="1" applyBorder="1" applyAlignment="1">
      <alignment vertical="center"/>
    </xf>
    <xf numFmtId="176" fontId="12" fillId="0" borderId="46" xfId="17" applyNumberFormat="1" applyFont="1" applyBorder="1" applyAlignment="1">
      <alignment vertical="center"/>
    </xf>
    <xf numFmtId="176" fontId="12" fillId="0" borderId="12" xfId="17" applyNumberFormat="1" applyFont="1" applyBorder="1" applyAlignment="1">
      <alignment vertical="center"/>
    </xf>
    <xf numFmtId="0" fontId="6" fillId="0" borderId="47" xfId="0" applyFont="1" applyBorder="1" applyAlignment="1">
      <alignment horizontal="centerContinuous" vertical="center"/>
    </xf>
    <xf numFmtId="41" fontId="12" fillId="0" borderId="38" xfId="17" applyFont="1" applyBorder="1" applyAlignment="1">
      <alignment vertical="center"/>
    </xf>
    <xf numFmtId="0" fontId="6" fillId="2" borderId="47" xfId="0" applyFont="1" applyFill="1" applyBorder="1" applyAlignment="1">
      <alignment horizontal="centerContinuous" vertical="center"/>
    </xf>
    <xf numFmtId="0" fontId="6" fillId="2" borderId="21" xfId="0" applyFont="1" applyFill="1" applyBorder="1" applyAlignment="1">
      <alignment horizontal="centerContinuous" vertical="center"/>
    </xf>
    <xf numFmtId="41" fontId="12" fillId="2" borderId="37" xfId="17" applyFont="1" applyFill="1" applyBorder="1" applyAlignment="1">
      <alignment vertical="center"/>
    </xf>
    <xf numFmtId="41" fontId="12" fillId="2" borderId="22" xfId="17" applyFont="1" applyFill="1" applyBorder="1" applyAlignment="1">
      <alignment vertical="center"/>
    </xf>
    <xf numFmtId="41" fontId="12" fillId="2" borderId="38" xfId="17" applyFont="1" applyFill="1" applyBorder="1" applyAlignment="1">
      <alignment vertical="center"/>
    </xf>
    <xf numFmtId="176" fontId="12" fillId="2" borderId="22" xfId="17" applyNumberFormat="1" applyFont="1" applyFill="1" applyBorder="1" applyAlignment="1">
      <alignment vertical="center"/>
    </xf>
    <xf numFmtId="176" fontId="12" fillId="2" borderId="38" xfId="17" applyNumberFormat="1" applyFont="1" applyFill="1" applyBorder="1" applyAlignment="1">
      <alignment vertical="center"/>
    </xf>
    <xf numFmtId="176" fontId="12" fillId="2" borderId="21" xfId="17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41" fontId="12" fillId="0" borderId="43" xfId="17" applyFont="1" applyBorder="1" applyAlignment="1">
      <alignment vertical="center"/>
    </xf>
    <xf numFmtId="176" fontId="12" fillId="0" borderId="43" xfId="17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J21"/>
  <sheetViews>
    <sheetView workbookViewId="0" topLeftCell="A1">
      <selection activeCell="B4" sqref="B4"/>
    </sheetView>
  </sheetViews>
  <sheetFormatPr defaultColWidth="8.88671875" defaultRowHeight="13.5"/>
  <cols>
    <col min="1" max="1" width="5.77734375" style="0" customWidth="1"/>
    <col min="2" max="2" width="15.77734375" style="0" customWidth="1"/>
    <col min="3" max="3" width="16.4453125" style="0" customWidth="1"/>
    <col min="4" max="4" width="16.99609375" style="0" customWidth="1"/>
    <col min="5" max="5" width="0" style="0" hidden="1" customWidth="1"/>
    <col min="6" max="6" width="10.5546875" style="0" customWidth="1"/>
    <col min="7" max="7" width="10.3359375" style="0" customWidth="1"/>
    <col min="8" max="9" width="17.10546875" style="0" customWidth="1"/>
    <col min="10" max="10" width="11.6640625" style="0" customWidth="1"/>
  </cols>
  <sheetData>
    <row r="1" ht="14.25" customHeight="1"/>
    <row r="2" ht="14.25" customHeight="1"/>
    <row r="3" spans="1:10" ht="35.25" customHeight="1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33.75" customHeight="1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5.5" customHeight="1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ht="21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24" customHeight="1" thickBot="1">
      <c r="A8" s="7"/>
      <c r="B8" s="7"/>
      <c r="C8" s="7"/>
      <c r="D8" s="7"/>
      <c r="E8" s="7"/>
      <c r="F8" s="7"/>
      <c r="G8" s="7"/>
      <c r="H8" s="7"/>
      <c r="I8" s="8" t="s">
        <v>2</v>
      </c>
      <c r="J8" s="7"/>
    </row>
    <row r="9" spans="1:10" ht="30" customHeight="1">
      <c r="A9" s="9"/>
      <c r="B9" s="10"/>
      <c r="C9" s="11" t="s">
        <v>3</v>
      </c>
      <c r="D9" s="11"/>
      <c r="E9" s="12"/>
      <c r="F9" s="12"/>
      <c r="G9" s="10"/>
      <c r="H9" s="11" t="s">
        <v>4</v>
      </c>
      <c r="I9" s="11"/>
      <c r="J9" s="13"/>
    </row>
    <row r="10" spans="1:10" ht="30" customHeight="1">
      <c r="A10" s="14" t="s">
        <v>5</v>
      </c>
      <c r="B10" s="15"/>
      <c r="C10" s="16" t="s">
        <v>6</v>
      </c>
      <c r="D10" s="17" t="s">
        <v>7</v>
      </c>
      <c r="E10" s="18"/>
      <c r="F10" s="19" t="s">
        <v>8</v>
      </c>
      <c r="G10" s="20"/>
      <c r="H10" s="16" t="s">
        <v>6</v>
      </c>
      <c r="I10" s="17" t="s">
        <v>7</v>
      </c>
      <c r="J10" s="21" t="s">
        <v>9</v>
      </c>
    </row>
    <row r="11" spans="1:10" ht="30" customHeight="1" thickBot="1">
      <c r="A11" s="22"/>
      <c r="B11" s="23"/>
      <c r="C11" s="24"/>
      <c r="D11" s="25"/>
      <c r="E11" s="26" t="s">
        <v>10</v>
      </c>
      <c r="F11" s="27" t="s">
        <v>11</v>
      </c>
      <c r="G11" s="28" t="s">
        <v>12</v>
      </c>
      <c r="H11" s="24"/>
      <c r="I11" s="25"/>
      <c r="J11" s="29" t="s">
        <v>12</v>
      </c>
    </row>
    <row r="12" spans="1:10" ht="60" customHeight="1">
      <c r="A12" s="30" t="s">
        <v>13</v>
      </c>
      <c r="B12" s="31" t="s">
        <v>14</v>
      </c>
      <c r="C12" s="32">
        <v>2820807</v>
      </c>
      <c r="D12" s="32">
        <v>4893481</v>
      </c>
      <c r="E12" s="32">
        <v>4683666</v>
      </c>
      <c r="F12" s="33">
        <f>SUM(D12/E12)*100-100</f>
        <v>4.4797173837758635</v>
      </c>
      <c r="G12" s="34">
        <f>SUM(D12/C12)*100-100</f>
        <v>73.4780507847577</v>
      </c>
      <c r="H12" s="32">
        <v>10615248</v>
      </c>
      <c r="I12" s="32">
        <v>18696180</v>
      </c>
      <c r="J12" s="35">
        <f>SUM(I12/H12)*100-100</f>
        <v>76.12570144380987</v>
      </c>
    </row>
    <row r="13" spans="1:10" ht="60" customHeight="1">
      <c r="A13" s="36"/>
      <c r="B13" s="31" t="s">
        <v>15</v>
      </c>
      <c r="C13" s="32">
        <v>1845667</v>
      </c>
      <c r="D13" s="32">
        <v>4936435</v>
      </c>
      <c r="E13" s="32">
        <v>3712878</v>
      </c>
      <c r="F13" s="33">
        <f aca="true" t="shared" si="0" ref="F13:F21">SUM(D13/E13)*100-100</f>
        <v>32.954408951761934</v>
      </c>
      <c r="G13" s="34">
        <f>SUM(D13/C13)*100-100</f>
        <v>167.46076079812877</v>
      </c>
      <c r="H13" s="32">
        <v>7210972</v>
      </c>
      <c r="I13" s="32">
        <v>16270415</v>
      </c>
      <c r="J13" s="35">
        <f>SUM(I13/H13)*100-100</f>
        <v>125.63414474498029</v>
      </c>
    </row>
    <row r="14" spans="1:10" ht="60" customHeight="1">
      <c r="A14" s="36"/>
      <c r="B14" s="31" t="s">
        <v>16</v>
      </c>
      <c r="C14" s="32">
        <v>797385</v>
      </c>
      <c r="D14" s="32">
        <v>1276316</v>
      </c>
      <c r="E14" s="32">
        <v>1362396</v>
      </c>
      <c r="F14" s="33">
        <f t="shared" si="0"/>
        <v>-6.318280441222669</v>
      </c>
      <c r="G14" s="34">
        <f>SUM(D14/C14)*100-100</f>
        <v>60.06270496686042</v>
      </c>
      <c r="H14" s="32">
        <v>3589339</v>
      </c>
      <c r="I14" s="32">
        <v>4868177</v>
      </c>
      <c r="J14" s="35">
        <f>SUM(I14/H14)*100-100</f>
        <v>35.62878847609545</v>
      </c>
    </row>
    <row r="15" spans="1:10" ht="60" customHeight="1">
      <c r="A15" s="36"/>
      <c r="B15" s="37" t="s">
        <v>17</v>
      </c>
      <c r="C15" s="38"/>
      <c r="D15" s="38">
        <v>596066</v>
      </c>
      <c r="E15" s="38">
        <v>565202</v>
      </c>
      <c r="F15" s="39">
        <f>SUM(D15/E15)*100-100</f>
        <v>5.460702545284704</v>
      </c>
      <c r="G15" s="40"/>
      <c r="H15" s="38"/>
      <c r="I15" s="38">
        <v>2241669</v>
      </c>
      <c r="J15" s="41"/>
    </row>
    <row r="16" spans="1:10" ht="60" customHeight="1" thickBot="1">
      <c r="A16" s="42"/>
      <c r="B16" s="43" t="s">
        <v>18</v>
      </c>
      <c r="C16" s="44">
        <v>928345</v>
      </c>
      <c r="D16" s="44">
        <v>1549283</v>
      </c>
      <c r="E16" s="44">
        <v>679271</v>
      </c>
      <c r="F16" s="45">
        <f t="shared" si="0"/>
        <v>128.0802507393956</v>
      </c>
      <c r="G16" s="46">
        <f aca="true" t="shared" si="1" ref="G16:G21">SUM(D16/C16)*100-100</f>
        <v>66.88655618331546</v>
      </c>
      <c r="H16" s="44">
        <v>3052540</v>
      </c>
      <c r="I16" s="44">
        <v>3570434</v>
      </c>
      <c r="J16" s="46">
        <f aca="true" t="shared" si="2" ref="J16:J21">SUM(I16/H16)*100-100</f>
        <v>16.966002083510773</v>
      </c>
    </row>
    <row r="17" spans="1:10" ht="60" customHeight="1">
      <c r="A17" s="30" t="s">
        <v>19</v>
      </c>
      <c r="B17" s="31" t="s">
        <v>20</v>
      </c>
      <c r="C17" s="32">
        <v>5918195</v>
      </c>
      <c r="D17" s="32">
        <v>12996011</v>
      </c>
      <c r="E17" s="32">
        <v>10697878</v>
      </c>
      <c r="F17" s="33">
        <f t="shared" si="0"/>
        <v>21.48213879425434</v>
      </c>
      <c r="G17" s="47">
        <f t="shared" si="1"/>
        <v>119.59416680254705</v>
      </c>
      <c r="H17" s="32">
        <v>21794218</v>
      </c>
      <c r="I17" s="32">
        <v>44552162</v>
      </c>
      <c r="J17" s="35">
        <f t="shared" si="2"/>
        <v>104.4219342946831</v>
      </c>
    </row>
    <row r="18" spans="1:10" ht="60" customHeight="1">
      <c r="A18" s="36"/>
      <c r="B18" s="31" t="s">
        <v>21</v>
      </c>
      <c r="C18" s="32">
        <v>186188</v>
      </c>
      <c r="D18" s="32">
        <v>210227</v>
      </c>
      <c r="E18" s="32">
        <v>259873</v>
      </c>
      <c r="F18" s="33">
        <f t="shared" si="0"/>
        <v>-19.103946927922493</v>
      </c>
      <c r="G18" s="34">
        <f t="shared" si="1"/>
        <v>12.911143575310973</v>
      </c>
      <c r="H18" s="32">
        <v>850135</v>
      </c>
      <c r="I18" s="32">
        <v>871004</v>
      </c>
      <c r="J18" s="35">
        <f t="shared" si="2"/>
        <v>2.4547865927176247</v>
      </c>
    </row>
    <row r="19" spans="1:10" ht="60" customHeight="1">
      <c r="A19" s="36"/>
      <c r="B19" s="31" t="s">
        <v>22</v>
      </c>
      <c r="C19" s="32">
        <v>11674</v>
      </c>
      <c r="D19" s="32">
        <v>15321</v>
      </c>
      <c r="E19" s="32">
        <v>13354</v>
      </c>
      <c r="F19" s="33">
        <f t="shared" si="0"/>
        <v>14.729669013029806</v>
      </c>
      <c r="G19" s="34">
        <f t="shared" si="1"/>
        <v>31.240363200274118</v>
      </c>
      <c r="H19" s="32">
        <v>39664</v>
      </c>
      <c r="I19" s="32">
        <v>52285</v>
      </c>
      <c r="J19" s="35">
        <f t="shared" si="2"/>
        <v>31.819786204114564</v>
      </c>
    </row>
    <row r="20" spans="1:10" ht="60" customHeight="1" thickBot="1">
      <c r="A20" s="42"/>
      <c r="B20" s="48" t="s">
        <v>18</v>
      </c>
      <c r="C20" s="49">
        <v>276147</v>
      </c>
      <c r="D20" s="49">
        <v>30022</v>
      </c>
      <c r="E20" s="38">
        <v>32308</v>
      </c>
      <c r="F20" s="33">
        <f t="shared" si="0"/>
        <v>-7.075646898600965</v>
      </c>
      <c r="G20" s="50">
        <f t="shared" si="1"/>
        <v>-89.12825415449018</v>
      </c>
      <c r="H20" s="49">
        <v>1784082</v>
      </c>
      <c r="I20" s="49">
        <v>171424</v>
      </c>
      <c r="J20" s="51">
        <f t="shared" si="2"/>
        <v>-90.39147303767427</v>
      </c>
    </row>
    <row r="21" spans="1:10" ht="60" customHeight="1" thickBot="1">
      <c r="A21" s="52" t="s">
        <v>23</v>
      </c>
      <c r="B21" s="53"/>
      <c r="C21" s="54">
        <f>SUM(C17:C20)</f>
        <v>6392204</v>
      </c>
      <c r="D21" s="54">
        <f>SUM(D17:D20)</f>
        <v>13251581</v>
      </c>
      <c r="E21" s="54">
        <v>11003413</v>
      </c>
      <c r="F21" s="55">
        <f t="shared" si="0"/>
        <v>20.431551555867273</v>
      </c>
      <c r="G21" s="56">
        <f t="shared" si="1"/>
        <v>107.3084807681357</v>
      </c>
      <c r="H21" s="54">
        <f>SUM(H17:H20)</f>
        <v>24468099</v>
      </c>
      <c r="I21" s="54">
        <f>SUM(I17:I20)</f>
        <v>45646875</v>
      </c>
      <c r="J21" s="56">
        <f t="shared" si="2"/>
        <v>86.55668754650699</v>
      </c>
    </row>
  </sheetData>
  <mergeCells count="7">
    <mergeCell ref="I10:I11"/>
    <mergeCell ref="A12:A16"/>
    <mergeCell ref="A17:A20"/>
    <mergeCell ref="C10:C11"/>
    <mergeCell ref="D10:D11"/>
    <mergeCell ref="F10:G10"/>
    <mergeCell ref="H10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2"/>
  <sheetViews>
    <sheetView tabSelected="1" workbookViewId="0" topLeftCell="E1">
      <selection activeCell="G44" sqref="G44"/>
    </sheetView>
  </sheetViews>
  <sheetFormatPr defaultColWidth="8.88671875" defaultRowHeight="13.5"/>
  <cols>
    <col min="1" max="1" width="4.88671875" style="0" customWidth="1"/>
    <col min="2" max="2" width="12.3359375" style="0" customWidth="1"/>
    <col min="3" max="3" width="14.99609375" style="0" customWidth="1"/>
    <col min="4" max="4" width="14.10546875" style="0" customWidth="1"/>
    <col min="5" max="5" width="14.99609375" style="0" customWidth="1"/>
    <col min="6" max="6" width="0" style="0" hidden="1" customWidth="1"/>
    <col min="7" max="7" width="9.99609375" style="0" customWidth="1"/>
    <col min="8" max="8" width="10.5546875" style="0" customWidth="1"/>
    <col min="9" max="9" width="9.99609375" style="0" customWidth="1"/>
    <col min="10" max="11" width="15.10546875" style="0" customWidth="1"/>
    <col min="12" max="12" width="14.99609375" style="0" customWidth="1"/>
    <col min="13" max="13" width="10.4453125" style="0" customWidth="1"/>
    <col min="14" max="14" width="10.5546875" style="0" customWidth="1"/>
  </cols>
  <sheetData>
    <row r="1" spans="1:14" ht="33.75" customHeight="1">
      <c r="A1" s="3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2.5" customHeight="1">
      <c r="A3" s="57" t="s">
        <v>25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8" t="s">
        <v>26</v>
      </c>
    </row>
    <row r="5" spans="1:14" ht="28.5" customHeight="1">
      <c r="A5" s="59"/>
      <c r="B5" s="60"/>
      <c r="C5" s="61" t="s">
        <v>3</v>
      </c>
      <c r="D5" s="62"/>
      <c r="E5" s="62"/>
      <c r="F5" s="62"/>
      <c r="G5" s="62"/>
      <c r="H5" s="62"/>
      <c r="I5" s="63"/>
      <c r="J5" s="61" t="s">
        <v>27</v>
      </c>
      <c r="K5" s="62"/>
      <c r="L5" s="62"/>
      <c r="M5" s="62"/>
      <c r="N5" s="63"/>
    </row>
    <row r="6" spans="1:14" ht="28.5" customHeight="1">
      <c r="A6" s="64" t="s">
        <v>5</v>
      </c>
      <c r="B6" s="65"/>
      <c r="C6" s="66" t="s">
        <v>28</v>
      </c>
      <c r="D6" s="67" t="s">
        <v>6</v>
      </c>
      <c r="E6" s="67" t="s">
        <v>7</v>
      </c>
      <c r="F6" s="68"/>
      <c r="G6" s="69" t="s">
        <v>29</v>
      </c>
      <c r="H6" s="70"/>
      <c r="I6" s="71"/>
      <c r="J6" s="66" t="s">
        <v>28</v>
      </c>
      <c r="K6" s="67" t="s">
        <v>6</v>
      </c>
      <c r="L6" s="67" t="s">
        <v>7</v>
      </c>
      <c r="M6" s="72" t="s">
        <v>9</v>
      </c>
      <c r="N6" s="73"/>
    </row>
    <row r="7" spans="1:14" ht="28.5" customHeight="1" thickBot="1">
      <c r="A7" s="74"/>
      <c r="B7" s="75"/>
      <c r="C7" s="76"/>
      <c r="D7" s="77"/>
      <c r="E7" s="77"/>
      <c r="F7" s="78" t="s">
        <v>10</v>
      </c>
      <c r="G7" s="79" t="s">
        <v>11</v>
      </c>
      <c r="H7" s="79" t="s">
        <v>12</v>
      </c>
      <c r="I7" s="80" t="s">
        <v>30</v>
      </c>
      <c r="J7" s="76"/>
      <c r="K7" s="77"/>
      <c r="L7" s="77"/>
      <c r="M7" s="81" t="s">
        <v>12</v>
      </c>
      <c r="N7" s="80" t="s">
        <v>30</v>
      </c>
    </row>
    <row r="8" spans="1:14" ht="28.5" customHeight="1">
      <c r="A8" s="82" t="s">
        <v>31</v>
      </c>
      <c r="B8" s="83" t="s">
        <v>14</v>
      </c>
      <c r="C8" s="84">
        <v>6736255</v>
      </c>
      <c r="D8" s="85">
        <v>4193973</v>
      </c>
      <c r="E8" s="85">
        <v>5213790</v>
      </c>
      <c r="F8" s="85">
        <v>5315253</v>
      </c>
      <c r="G8" s="86">
        <f aca="true" t="shared" si="0" ref="G8:G17">SUM(E8/F8*100-100)</f>
        <v>-1.9089025489473386</v>
      </c>
      <c r="H8" s="86">
        <f>SUM(E8/D8)*100-100</f>
        <v>24.316250962989045</v>
      </c>
      <c r="I8" s="87">
        <f>SUM(E8/C8)*100-100</f>
        <v>-22.601059490770467</v>
      </c>
      <c r="J8" s="84">
        <v>23689343</v>
      </c>
      <c r="K8" s="85">
        <v>14360113</v>
      </c>
      <c r="L8" s="85">
        <v>24112745</v>
      </c>
      <c r="M8" s="88">
        <f>SUM(L8/K8)*100-100</f>
        <v>67.91473019745735</v>
      </c>
      <c r="N8" s="87">
        <f>SUM(L8/J8)*100-100</f>
        <v>1.7873100153094015</v>
      </c>
    </row>
    <row r="9" spans="1:14" ht="28.5" customHeight="1">
      <c r="A9" s="89"/>
      <c r="B9" s="83" t="s">
        <v>15</v>
      </c>
      <c r="C9" s="84">
        <v>3017441</v>
      </c>
      <c r="D9" s="85">
        <v>2202805</v>
      </c>
      <c r="E9" s="85">
        <v>6006266</v>
      </c>
      <c r="F9" s="85">
        <v>5223113</v>
      </c>
      <c r="G9" s="86">
        <f t="shared" si="0"/>
        <v>14.993989216775503</v>
      </c>
      <c r="H9" s="86">
        <f aca="true" t="shared" si="1" ref="H9:H17">SUM(E9/D9)*100-100</f>
        <v>172.6644437433182</v>
      </c>
      <c r="I9" s="87">
        <f aca="true" t="shared" si="2" ref="I9:I17">SUM(E9/C9)*100-100</f>
        <v>99.05164674305146</v>
      </c>
      <c r="J9" s="84">
        <v>11596330</v>
      </c>
      <c r="K9" s="85">
        <v>8095140</v>
      </c>
      <c r="L9" s="85">
        <v>22639123</v>
      </c>
      <c r="M9" s="88">
        <f aca="true" t="shared" si="3" ref="M9:M17">SUM(L9/K9)*100-100</f>
        <v>179.66314356515147</v>
      </c>
      <c r="N9" s="87">
        <f aca="true" t="shared" si="4" ref="N9:N17">SUM(L9/J9)*100-100</f>
        <v>95.22661911139127</v>
      </c>
    </row>
    <row r="10" spans="1:14" ht="28.5" customHeight="1">
      <c r="A10" s="89"/>
      <c r="B10" s="83" t="s">
        <v>16</v>
      </c>
      <c r="C10" s="84">
        <v>752851</v>
      </c>
      <c r="D10" s="85">
        <v>1208412</v>
      </c>
      <c r="E10" s="85">
        <v>1801005</v>
      </c>
      <c r="F10" s="85">
        <v>1607455</v>
      </c>
      <c r="G10" s="86">
        <f t="shared" si="0"/>
        <v>12.040772525513944</v>
      </c>
      <c r="H10" s="86">
        <f t="shared" si="1"/>
        <v>49.0389867032105</v>
      </c>
      <c r="I10" s="87">
        <f t="shared" si="2"/>
        <v>139.22462744952188</v>
      </c>
      <c r="J10" s="84">
        <v>4057403</v>
      </c>
      <c r="K10" s="85">
        <v>5732176</v>
      </c>
      <c r="L10" s="85">
        <v>6915708</v>
      </c>
      <c r="M10" s="88">
        <f t="shared" si="3"/>
        <v>20.647167846904907</v>
      </c>
      <c r="N10" s="87">
        <f t="shared" si="4"/>
        <v>70.44666255730573</v>
      </c>
    </row>
    <row r="11" spans="1:14" ht="28.5" customHeight="1">
      <c r="A11" s="89"/>
      <c r="B11" s="83" t="s">
        <v>32</v>
      </c>
      <c r="C11" s="84">
        <v>818784</v>
      </c>
      <c r="D11" s="85">
        <v>597865</v>
      </c>
      <c r="E11" s="85">
        <v>738477</v>
      </c>
      <c r="F11" s="85">
        <v>628208</v>
      </c>
      <c r="G11" s="86">
        <f t="shared" si="0"/>
        <v>17.552944247765083</v>
      </c>
      <c r="H11" s="86">
        <f t="shared" si="1"/>
        <v>23.51902185275941</v>
      </c>
      <c r="I11" s="87">
        <f t="shared" si="2"/>
        <v>-9.808081252198392</v>
      </c>
      <c r="J11" s="84">
        <v>3023531</v>
      </c>
      <c r="K11" s="85">
        <v>1962798</v>
      </c>
      <c r="L11" s="85">
        <v>2926039</v>
      </c>
      <c r="M11" s="88">
        <f t="shared" si="3"/>
        <v>49.07489206734468</v>
      </c>
      <c r="N11" s="87">
        <f t="shared" si="4"/>
        <v>-3.2244418859935564</v>
      </c>
    </row>
    <row r="12" spans="1:14" ht="28.5" customHeight="1" thickBot="1">
      <c r="A12" s="90"/>
      <c r="B12" s="91" t="s">
        <v>18</v>
      </c>
      <c r="C12" s="92">
        <v>626619</v>
      </c>
      <c r="D12" s="93">
        <v>462197</v>
      </c>
      <c r="E12" s="93">
        <v>831088</v>
      </c>
      <c r="F12" s="93">
        <v>712316</v>
      </c>
      <c r="G12" s="94">
        <f t="shared" si="0"/>
        <v>16.67406038892851</v>
      </c>
      <c r="H12" s="95">
        <f t="shared" si="1"/>
        <v>79.81250419193546</v>
      </c>
      <c r="I12" s="96">
        <f t="shared" si="2"/>
        <v>32.63051391675006</v>
      </c>
      <c r="J12" s="92">
        <v>2592996</v>
      </c>
      <c r="K12" s="93">
        <v>1812603</v>
      </c>
      <c r="L12" s="93">
        <v>3082881</v>
      </c>
      <c r="M12" s="97">
        <f t="shared" si="3"/>
        <v>70.08032095279552</v>
      </c>
      <c r="N12" s="98">
        <f t="shared" si="4"/>
        <v>18.892624593327568</v>
      </c>
    </row>
    <row r="13" spans="1:14" ht="28.5" customHeight="1">
      <c r="A13" s="82" t="s">
        <v>33</v>
      </c>
      <c r="B13" s="83" t="s">
        <v>34</v>
      </c>
      <c r="C13" s="84">
        <v>11112803</v>
      </c>
      <c r="D13" s="85">
        <v>8086262</v>
      </c>
      <c r="E13" s="85">
        <v>14305686</v>
      </c>
      <c r="F13" s="85">
        <v>13155187</v>
      </c>
      <c r="G13" s="86">
        <f t="shared" si="0"/>
        <v>8.745592137914883</v>
      </c>
      <c r="H13" s="99">
        <f t="shared" si="1"/>
        <v>76.91346137436557</v>
      </c>
      <c r="I13" s="100">
        <f t="shared" si="2"/>
        <v>28.73157204352492</v>
      </c>
      <c r="J13" s="84">
        <v>41025188</v>
      </c>
      <c r="K13" s="85">
        <v>29609252</v>
      </c>
      <c r="L13" s="85">
        <v>58390437</v>
      </c>
      <c r="M13" s="88">
        <f t="shared" si="3"/>
        <v>97.203350493285</v>
      </c>
      <c r="N13" s="87">
        <f t="shared" si="4"/>
        <v>42.32826184733145</v>
      </c>
    </row>
    <row r="14" spans="1:14" ht="28.5" customHeight="1">
      <c r="A14" s="89"/>
      <c r="B14" s="83" t="s">
        <v>21</v>
      </c>
      <c r="C14" s="84">
        <v>497545</v>
      </c>
      <c r="D14" s="85">
        <v>215830</v>
      </c>
      <c r="E14" s="85">
        <v>244107</v>
      </c>
      <c r="F14" s="85">
        <v>279552</v>
      </c>
      <c r="G14" s="86">
        <f t="shared" si="0"/>
        <v>-12.679215315934073</v>
      </c>
      <c r="H14" s="86">
        <f t="shared" si="1"/>
        <v>13.101515081314005</v>
      </c>
      <c r="I14" s="87">
        <f t="shared" si="2"/>
        <v>-50.93770412726487</v>
      </c>
      <c r="J14" s="84">
        <v>2335108</v>
      </c>
      <c r="K14" s="85">
        <v>918283</v>
      </c>
      <c r="L14" s="85">
        <v>994287</v>
      </c>
      <c r="M14" s="88">
        <f t="shared" si="3"/>
        <v>8.276751284734658</v>
      </c>
      <c r="N14" s="87">
        <f t="shared" si="4"/>
        <v>-57.42008506672925</v>
      </c>
    </row>
    <row r="15" spans="1:14" ht="28.5" customHeight="1">
      <c r="A15" s="89"/>
      <c r="B15" s="83" t="s">
        <v>35</v>
      </c>
      <c r="C15" s="84">
        <v>14054</v>
      </c>
      <c r="D15" s="85">
        <v>31288</v>
      </c>
      <c r="E15" s="85">
        <v>15066</v>
      </c>
      <c r="F15" s="85">
        <v>17423</v>
      </c>
      <c r="G15" s="86">
        <f t="shared" si="0"/>
        <v>-13.528095046777239</v>
      </c>
      <c r="H15" s="86">
        <f t="shared" si="1"/>
        <v>-51.84735361800051</v>
      </c>
      <c r="I15" s="87">
        <f t="shared" si="2"/>
        <v>7.200796926142019</v>
      </c>
      <c r="J15" s="84">
        <v>63587</v>
      </c>
      <c r="K15" s="85">
        <v>84864</v>
      </c>
      <c r="L15" s="85">
        <v>67471</v>
      </c>
      <c r="M15" s="88">
        <f t="shared" si="3"/>
        <v>-20.495145173454006</v>
      </c>
      <c r="N15" s="87">
        <f t="shared" si="4"/>
        <v>6.108166763646651</v>
      </c>
    </row>
    <row r="16" spans="1:14" ht="28.5" customHeight="1" thickBot="1">
      <c r="A16" s="90"/>
      <c r="B16" s="91" t="s">
        <v>18</v>
      </c>
      <c r="C16" s="92">
        <v>327548</v>
      </c>
      <c r="D16" s="93">
        <v>331872</v>
      </c>
      <c r="E16" s="93">
        <v>25767</v>
      </c>
      <c r="F16" s="101">
        <v>34183</v>
      </c>
      <c r="G16" s="86">
        <f t="shared" si="0"/>
        <v>-24.620425357633906</v>
      </c>
      <c r="H16" s="94">
        <f t="shared" si="1"/>
        <v>-92.2358620190917</v>
      </c>
      <c r="I16" s="102">
        <f t="shared" si="2"/>
        <v>-92.13336671266501</v>
      </c>
      <c r="J16" s="92">
        <v>1535720</v>
      </c>
      <c r="K16" s="93">
        <v>1350431</v>
      </c>
      <c r="L16" s="93">
        <v>224301</v>
      </c>
      <c r="M16" s="103">
        <f t="shared" si="3"/>
        <v>-83.3904138752739</v>
      </c>
      <c r="N16" s="102">
        <f t="shared" si="4"/>
        <v>-85.39440783476155</v>
      </c>
    </row>
    <row r="17" spans="1:14" ht="28.5" customHeight="1" thickBot="1">
      <c r="A17" s="104" t="s">
        <v>23</v>
      </c>
      <c r="B17" s="105"/>
      <c r="C17" s="106">
        <f>SUM(C13:C16)</f>
        <v>11951950</v>
      </c>
      <c r="D17" s="107">
        <f>SUM(D13:D16)</f>
        <v>8665252</v>
      </c>
      <c r="E17" s="107">
        <f>SUM(E13:E16)</f>
        <v>14590626</v>
      </c>
      <c r="F17" s="107">
        <v>13486345</v>
      </c>
      <c r="G17" s="108">
        <f t="shared" si="0"/>
        <v>8.188141412665928</v>
      </c>
      <c r="H17" s="108">
        <f t="shared" si="1"/>
        <v>68.38086186068216</v>
      </c>
      <c r="I17" s="109">
        <f t="shared" si="2"/>
        <v>22.077368128213394</v>
      </c>
      <c r="J17" s="106">
        <f>SUM(J13:J16)</f>
        <v>44959603</v>
      </c>
      <c r="K17" s="107">
        <f>SUM(K13:K16)</f>
        <v>31962830</v>
      </c>
      <c r="L17" s="107">
        <f>SUM(L13:L16)</f>
        <v>59676496</v>
      </c>
      <c r="M17" s="108">
        <f t="shared" si="3"/>
        <v>86.70592059589217</v>
      </c>
      <c r="N17" s="110">
        <f t="shared" si="4"/>
        <v>32.73359197589002</v>
      </c>
    </row>
    <row r="18" spans="1:14" ht="18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8.5" customHeight="1">
      <c r="A19" s="111" t="s">
        <v>36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8" t="s">
        <v>26</v>
      </c>
    </row>
    <row r="21" spans="1:14" ht="28.5" customHeight="1">
      <c r="A21" s="59"/>
      <c r="B21" s="60"/>
      <c r="C21" s="61" t="s">
        <v>37</v>
      </c>
      <c r="D21" s="62"/>
      <c r="E21" s="62"/>
      <c r="F21" s="62"/>
      <c r="G21" s="62"/>
      <c r="H21" s="62"/>
      <c r="I21" s="63"/>
      <c r="J21" s="61" t="s">
        <v>38</v>
      </c>
      <c r="K21" s="62"/>
      <c r="L21" s="62"/>
      <c r="M21" s="62"/>
      <c r="N21" s="63"/>
    </row>
    <row r="22" spans="1:14" ht="28.5" customHeight="1">
      <c r="A22" s="112" t="s">
        <v>39</v>
      </c>
      <c r="B22" s="113"/>
      <c r="C22" s="66" t="s">
        <v>28</v>
      </c>
      <c r="D22" s="67" t="s">
        <v>40</v>
      </c>
      <c r="E22" s="67" t="s">
        <v>41</v>
      </c>
      <c r="F22" s="114"/>
      <c r="G22" s="69" t="s">
        <v>9</v>
      </c>
      <c r="H22" s="70"/>
      <c r="I22" s="71"/>
      <c r="J22" s="66" t="s">
        <v>28</v>
      </c>
      <c r="K22" s="67" t="s">
        <v>40</v>
      </c>
      <c r="L22" s="67" t="s">
        <v>41</v>
      </c>
      <c r="M22" s="69" t="s">
        <v>9</v>
      </c>
      <c r="N22" s="71"/>
    </row>
    <row r="23" spans="1:14" ht="28.5" customHeight="1" thickBot="1">
      <c r="A23" s="74"/>
      <c r="B23" s="75"/>
      <c r="C23" s="76"/>
      <c r="D23" s="77"/>
      <c r="E23" s="77"/>
      <c r="F23" s="78" t="s">
        <v>42</v>
      </c>
      <c r="G23" s="79" t="s">
        <v>11</v>
      </c>
      <c r="H23" s="81" t="s">
        <v>43</v>
      </c>
      <c r="I23" s="80" t="s">
        <v>30</v>
      </c>
      <c r="J23" s="76"/>
      <c r="K23" s="77"/>
      <c r="L23" s="77"/>
      <c r="M23" s="81" t="s">
        <v>43</v>
      </c>
      <c r="N23" s="80" t="s">
        <v>30</v>
      </c>
    </row>
    <row r="24" spans="1:14" ht="28.5" customHeight="1">
      <c r="A24" s="115" t="s">
        <v>44</v>
      </c>
      <c r="B24" s="116"/>
      <c r="C24" s="117">
        <f>SUM(C25:C27)</f>
        <v>4439800</v>
      </c>
      <c r="D24" s="118">
        <f>SUM(D25:D27)</f>
        <v>3876603</v>
      </c>
      <c r="E24" s="118">
        <f>SUM(E25:E27)</f>
        <v>7470509</v>
      </c>
      <c r="F24" s="119">
        <v>7307565</v>
      </c>
      <c r="G24" s="120">
        <f>SUM(E24/F24*100-100)</f>
        <v>2.2297988454430566</v>
      </c>
      <c r="H24" s="121">
        <f>SUM(E24/D24)*100-100</f>
        <v>92.7076102453617</v>
      </c>
      <c r="I24" s="122">
        <f>SUM(E24/C24)*100-100</f>
        <v>68.262286589486</v>
      </c>
      <c r="J24" s="117">
        <f>SUM(J25:J27)</f>
        <v>16919172</v>
      </c>
      <c r="K24" s="118">
        <f>SUM(K25:K27)</f>
        <v>16223714</v>
      </c>
      <c r="L24" s="118">
        <f>SUM(L25:L27)</f>
        <v>32246978</v>
      </c>
      <c r="M24" s="121">
        <f>SUM(L24/K24)*100-100</f>
        <v>98.7644629337031</v>
      </c>
      <c r="N24" s="122">
        <f>SUM(L24/J24)*100-100</f>
        <v>90.59430331460666</v>
      </c>
    </row>
    <row r="25" spans="1:14" ht="28.5" customHeight="1">
      <c r="A25" s="123" t="s">
        <v>45</v>
      </c>
      <c r="B25" s="73"/>
      <c r="C25" s="124">
        <v>1333226</v>
      </c>
      <c r="D25" s="125">
        <v>1371141</v>
      </c>
      <c r="E25" s="125">
        <v>2869740</v>
      </c>
      <c r="F25" s="126">
        <v>2836881</v>
      </c>
      <c r="G25" s="127">
        <f>SUM(E25/F25*100-100)</f>
        <v>1.158279110050799</v>
      </c>
      <c r="H25" s="128">
        <f>SUM(E25/D25)*100-100</f>
        <v>109.29576170503253</v>
      </c>
      <c r="I25" s="129">
        <f>SUM(E25/C25)*100-100</f>
        <v>115.24782745010972</v>
      </c>
      <c r="J25" s="124">
        <v>5325568</v>
      </c>
      <c r="K25" s="125">
        <v>5038628</v>
      </c>
      <c r="L25" s="125">
        <v>13751636</v>
      </c>
      <c r="M25" s="128">
        <f>SUM(L25/K25)*100-100</f>
        <v>172.92421667168128</v>
      </c>
      <c r="N25" s="129">
        <f>SUM(L25/J25)*100-100</f>
        <v>158.21914207085513</v>
      </c>
    </row>
    <row r="26" spans="1:14" ht="28.5" customHeight="1">
      <c r="A26" s="130" t="s">
        <v>46</v>
      </c>
      <c r="B26" s="83"/>
      <c r="C26" s="84">
        <v>586375</v>
      </c>
      <c r="D26" s="85">
        <v>486071</v>
      </c>
      <c r="E26" s="85">
        <v>577580</v>
      </c>
      <c r="F26" s="131">
        <v>732600</v>
      </c>
      <c r="G26" s="86">
        <f>SUM(E26/F26*100-100)</f>
        <v>-21.160251160251164</v>
      </c>
      <c r="H26" s="88">
        <f>SUM(E26/D26)*100-100</f>
        <v>18.82626200699076</v>
      </c>
      <c r="I26" s="87">
        <f>SUM(E26/C26)*100-100</f>
        <v>-1.4998934129183539</v>
      </c>
      <c r="J26" s="84">
        <v>1279190</v>
      </c>
      <c r="K26" s="85">
        <v>1833258</v>
      </c>
      <c r="L26" s="85">
        <v>2722514</v>
      </c>
      <c r="M26" s="88">
        <f>SUM(L26/K26)*100-100</f>
        <v>48.50686591849046</v>
      </c>
      <c r="N26" s="87">
        <f>SUM(L26/J26)*100-100</f>
        <v>112.83108842314275</v>
      </c>
    </row>
    <row r="27" spans="1:14" ht="28.5" customHeight="1">
      <c r="A27" s="130" t="s">
        <v>47</v>
      </c>
      <c r="B27" s="83"/>
      <c r="C27" s="84">
        <v>2520199</v>
      </c>
      <c r="D27" s="85">
        <v>2019391</v>
      </c>
      <c r="E27" s="85">
        <v>4023189</v>
      </c>
      <c r="F27" s="131">
        <v>3738084</v>
      </c>
      <c r="G27" s="86">
        <f>SUM(E27/F27*100-100)</f>
        <v>7.627035668540344</v>
      </c>
      <c r="H27" s="88">
        <f>SUM(E27/D27)*100-100</f>
        <v>99.22783651110655</v>
      </c>
      <c r="I27" s="87">
        <f>SUM(E27/C27)*100-100</f>
        <v>59.63775082840681</v>
      </c>
      <c r="J27" s="84">
        <v>10314414</v>
      </c>
      <c r="K27" s="85">
        <v>9351828</v>
      </c>
      <c r="L27" s="85">
        <v>15772828</v>
      </c>
      <c r="M27" s="88">
        <f>SUM(L27/K27)*100-100</f>
        <v>68.66037313774376</v>
      </c>
      <c r="N27" s="87">
        <f>SUM(L27/J27)*100-100</f>
        <v>52.92025315253005</v>
      </c>
    </row>
    <row r="28" spans="1:14" ht="28.5" customHeight="1">
      <c r="A28" s="132" t="s">
        <v>48</v>
      </c>
      <c r="B28" s="133"/>
      <c r="C28" s="134">
        <f>SUM(C29:C41)</f>
        <v>7512150</v>
      </c>
      <c r="D28" s="135">
        <f>SUM(D29:D41)</f>
        <v>4788649</v>
      </c>
      <c r="E28" s="135">
        <f>SUM(E29:E41)</f>
        <v>7120117</v>
      </c>
      <c r="F28" s="136">
        <v>6178780</v>
      </c>
      <c r="G28" s="137">
        <f>SUM(E28/F28*100-100)</f>
        <v>15.234997847471504</v>
      </c>
      <c r="H28" s="138">
        <f>SUM(E28/D28)*100-100</f>
        <v>48.68738552355788</v>
      </c>
      <c r="I28" s="139">
        <f>SUM(E28/C28)*100-100</f>
        <v>-5.218652449698155</v>
      </c>
      <c r="J28" s="134">
        <f>SUM(J29:J41)</f>
        <v>28040431</v>
      </c>
      <c r="K28" s="135">
        <f>SUM(K29:K41)</f>
        <v>15739116</v>
      </c>
      <c r="L28" s="135">
        <f>SUM(L29:L41)</f>
        <v>27429518</v>
      </c>
      <c r="M28" s="138">
        <f>SUM(L28/K28)*100-100</f>
        <v>74.27610292725461</v>
      </c>
      <c r="N28" s="139">
        <f>SUM(L28/J28)*100-100</f>
        <v>-2.178686197797745</v>
      </c>
    </row>
    <row r="29" spans="1:14" ht="28.5" customHeight="1">
      <c r="A29" s="130" t="s">
        <v>49</v>
      </c>
      <c r="B29" s="83"/>
      <c r="C29" s="84">
        <v>367981</v>
      </c>
      <c r="D29" s="85">
        <v>362993</v>
      </c>
      <c r="E29" s="85">
        <v>1358573</v>
      </c>
      <c r="F29" s="131">
        <v>1075861</v>
      </c>
      <c r="G29" s="86">
        <f aca="true" t="shared" si="5" ref="G29:G41">SUM(E29/F29*100-100)</f>
        <v>26.27774405801493</v>
      </c>
      <c r="H29" s="88">
        <f aca="true" t="shared" si="6" ref="H29:H42">SUM(E29/D29)*100-100</f>
        <v>274.26975175829836</v>
      </c>
      <c r="I29" s="87">
        <f aca="true" t="shared" si="7" ref="I29:I42">SUM(E29/C29)*100-100</f>
        <v>269.1965074283726</v>
      </c>
      <c r="J29" s="84">
        <v>2024925</v>
      </c>
      <c r="K29" s="85">
        <v>1809573</v>
      </c>
      <c r="L29" s="85">
        <v>5267145</v>
      </c>
      <c r="M29" s="88">
        <f aca="true" t="shared" si="8" ref="M29:M42">SUM(L29/K29)*100-100</f>
        <v>191.07115324996562</v>
      </c>
      <c r="N29" s="87">
        <f aca="true" t="shared" si="9" ref="N29:N42">SUM(L29/J29)*100-100</f>
        <v>160.1155598355495</v>
      </c>
    </row>
    <row r="30" spans="1:14" ht="28.5" customHeight="1">
      <c r="A30" s="130" t="s">
        <v>50</v>
      </c>
      <c r="B30" s="83"/>
      <c r="C30" s="84">
        <v>1365030</v>
      </c>
      <c r="D30" s="85">
        <v>626712</v>
      </c>
      <c r="E30" s="85">
        <v>929587</v>
      </c>
      <c r="F30" s="131">
        <v>652812</v>
      </c>
      <c r="G30" s="86">
        <f t="shared" si="5"/>
        <v>42.39735176436707</v>
      </c>
      <c r="H30" s="88">
        <f t="shared" si="6"/>
        <v>48.32762098060991</v>
      </c>
      <c r="I30" s="87">
        <f t="shared" si="7"/>
        <v>-31.899884984212804</v>
      </c>
      <c r="J30" s="84">
        <v>3262352</v>
      </c>
      <c r="K30" s="85">
        <v>1776385</v>
      </c>
      <c r="L30" s="85">
        <v>2845048</v>
      </c>
      <c r="M30" s="88">
        <f t="shared" si="8"/>
        <v>60.159424899444645</v>
      </c>
      <c r="N30" s="87">
        <f t="shared" si="9"/>
        <v>-12.791507476814274</v>
      </c>
    </row>
    <row r="31" spans="1:14" ht="28.5" customHeight="1">
      <c r="A31" s="130" t="s">
        <v>51</v>
      </c>
      <c r="B31" s="83"/>
      <c r="C31" s="84">
        <v>446222</v>
      </c>
      <c r="D31" s="85">
        <v>215823</v>
      </c>
      <c r="E31" s="85">
        <v>477678</v>
      </c>
      <c r="F31" s="131">
        <v>405630</v>
      </c>
      <c r="G31" s="86">
        <f t="shared" si="5"/>
        <v>17.761999852081956</v>
      </c>
      <c r="H31" s="88">
        <f t="shared" si="6"/>
        <v>121.32858870463298</v>
      </c>
      <c r="I31" s="87">
        <f t="shared" si="7"/>
        <v>7.049405901098552</v>
      </c>
      <c r="J31" s="84">
        <v>1619475</v>
      </c>
      <c r="K31" s="85">
        <v>639184</v>
      </c>
      <c r="L31" s="85">
        <v>1777378</v>
      </c>
      <c r="M31" s="88">
        <f t="shared" si="8"/>
        <v>178.06985156073995</v>
      </c>
      <c r="N31" s="87">
        <f t="shared" si="9"/>
        <v>9.750258571450615</v>
      </c>
    </row>
    <row r="32" spans="1:14" ht="28.5" customHeight="1">
      <c r="A32" s="130" t="s">
        <v>52</v>
      </c>
      <c r="B32" s="83"/>
      <c r="C32" s="84">
        <v>660185</v>
      </c>
      <c r="D32" s="85">
        <v>236064</v>
      </c>
      <c r="E32" s="85">
        <v>508791</v>
      </c>
      <c r="F32" s="131">
        <v>338744</v>
      </c>
      <c r="G32" s="86">
        <f t="shared" si="5"/>
        <v>50.19926552204615</v>
      </c>
      <c r="H32" s="88">
        <f t="shared" si="6"/>
        <v>115.53095770638473</v>
      </c>
      <c r="I32" s="87">
        <f t="shared" si="7"/>
        <v>-22.932056923438125</v>
      </c>
      <c r="J32" s="84">
        <v>1567138</v>
      </c>
      <c r="K32" s="85">
        <v>875273</v>
      </c>
      <c r="L32" s="85">
        <v>1515877</v>
      </c>
      <c r="M32" s="88">
        <f t="shared" si="8"/>
        <v>73.18905073045781</v>
      </c>
      <c r="N32" s="87">
        <f t="shared" si="9"/>
        <v>-3.2709946411866753</v>
      </c>
    </row>
    <row r="33" spans="1:14" ht="28.5" customHeight="1">
      <c r="A33" s="130" t="s">
        <v>53</v>
      </c>
      <c r="B33" s="83"/>
      <c r="C33" s="84"/>
      <c r="D33" s="85">
        <v>243301</v>
      </c>
      <c r="E33" s="85">
        <v>376235</v>
      </c>
      <c r="F33" s="131">
        <v>386155</v>
      </c>
      <c r="G33" s="86">
        <f t="shared" si="5"/>
        <v>-2.568916626743146</v>
      </c>
      <c r="H33" s="88">
        <f t="shared" si="6"/>
        <v>54.63767103300029</v>
      </c>
      <c r="I33" s="87"/>
      <c r="J33" s="84"/>
      <c r="K33" s="85">
        <v>785650</v>
      </c>
      <c r="L33" s="85">
        <v>1719730</v>
      </c>
      <c r="M33" s="88">
        <f t="shared" si="8"/>
        <v>118.89263667027302</v>
      </c>
      <c r="N33" s="87" t="e">
        <f t="shared" si="9"/>
        <v>#DIV/0!</v>
      </c>
    </row>
    <row r="34" spans="1:14" ht="28.5" customHeight="1">
      <c r="A34" s="130" t="s">
        <v>54</v>
      </c>
      <c r="B34" s="83"/>
      <c r="C34" s="84">
        <v>431613</v>
      </c>
      <c r="D34" s="85">
        <v>221702</v>
      </c>
      <c r="E34" s="85">
        <v>274366</v>
      </c>
      <c r="F34" s="131">
        <v>274366</v>
      </c>
      <c r="G34" s="86">
        <f t="shared" si="5"/>
        <v>0</v>
      </c>
      <c r="H34" s="88">
        <f t="shared" si="6"/>
        <v>23.7544090716367</v>
      </c>
      <c r="I34" s="87">
        <f t="shared" si="7"/>
        <v>-36.43240588212125</v>
      </c>
      <c r="J34" s="84">
        <v>1554160</v>
      </c>
      <c r="K34" s="85">
        <v>711116</v>
      </c>
      <c r="L34" s="85">
        <v>1198383</v>
      </c>
      <c r="M34" s="88">
        <f t="shared" si="8"/>
        <v>68.52145079002582</v>
      </c>
      <c r="N34" s="87">
        <f t="shared" si="9"/>
        <v>-22.89191589025583</v>
      </c>
    </row>
    <row r="35" spans="1:14" ht="28.5" customHeight="1">
      <c r="A35" s="130" t="s">
        <v>55</v>
      </c>
      <c r="B35" s="83"/>
      <c r="C35" s="84">
        <v>432469</v>
      </c>
      <c r="D35" s="85">
        <v>363442</v>
      </c>
      <c r="E35" s="85">
        <v>448262</v>
      </c>
      <c r="F35" s="131">
        <v>331322</v>
      </c>
      <c r="G35" s="86">
        <f t="shared" si="5"/>
        <v>35.294969848063204</v>
      </c>
      <c r="H35" s="88">
        <f t="shared" si="6"/>
        <v>23.337974147181654</v>
      </c>
      <c r="I35" s="87">
        <f t="shared" si="7"/>
        <v>3.6518224427646686</v>
      </c>
      <c r="J35" s="84">
        <v>1993895</v>
      </c>
      <c r="K35" s="85">
        <v>995628</v>
      </c>
      <c r="L35" s="85">
        <v>1431755</v>
      </c>
      <c r="M35" s="88">
        <f t="shared" si="8"/>
        <v>43.80421201492928</v>
      </c>
      <c r="N35" s="87">
        <f t="shared" si="9"/>
        <v>-28.193059313554627</v>
      </c>
    </row>
    <row r="36" spans="1:14" ht="28.5" customHeight="1">
      <c r="A36" s="130" t="s">
        <v>56</v>
      </c>
      <c r="B36" s="83"/>
      <c r="C36" s="84">
        <v>774364</v>
      </c>
      <c r="D36" s="85">
        <v>405873</v>
      </c>
      <c r="E36" s="85">
        <v>532688</v>
      </c>
      <c r="F36" s="131">
        <v>529311</v>
      </c>
      <c r="G36" s="86">
        <f t="shared" si="5"/>
        <v>0.6379992102941259</v>
      </c>
      <c r="H36" s="88">
        <f t="shared" si="6"/>
        <v>31.244995355690065</v>
      </c>
      <c r="I36" s="87">
        <f t="shared" si="7"/>
        <v>-31.20961201708758</v>
      </c>
      <c r="J36" s="84">
        <v>3487121</v>
      </c>
      <c r="K36" s="85">
        <v>1280349</v>
      </c>
      <c r="L36" s="85">
        <v>1969684</v>
      </c>
      <c r="M36" s="88">
        <f t="shared" si="8"/>
        <v>53.83961716688185</v>
      </c>
      <c r="N36" s="87">
        <f t="shared" si="9"/>
        <v>-43.51546734397803</v>
      </c>
    </row>
    <row r="37" spans="1:14" ht="28.5" customHeight="1">
      <c r="A37" s="130" t="s">
        <v>57</v>
      </c>
      <c r="B37" s="83"/>
      <c r="C37" s="84">
        <v>433148</v>
      </c>
      <c r="D37" s="85">
        <v>483959</v>
      </c>
      <c r="E37" s="85">
        <v>277190</v>
      </c>
      <c r="F37" s="131">
        <v>295221</v>
      </c>
      <c r="G37" s="86">
        <f t="shared" si="5"/>
        <v>-6.107627844902623</v>
      </c>
      <c r="H37" s="88">
        <f t="shared" si="6"/>
        <v>-42.72448699166665</v>
      </c>
      <c r="I37" s="87">
        <f t="shared" si="7"/>
        <v>-36.00570705624867</v>
      </c>
      <c r="J37" s="84">
        <v>1724531</v>
      </c>
      <c r="K37" s="85">
        <v>1374811</v>
      </c>
      <c r="L37" s="85">
        <v>1331993</v>
      </c>
      <c r="M37" s="88">
        <f t="shared" si="8"/>
        <v>-3.1144644609331777</v>
      </c>
      <c r="N37" s="87">
        <f t="shared" si="9"/>
        <v>-22.762014715885073</v>
      </c>
    </row>
    <row r="38" spans="1:14" ht="28.5" customHeight="1">
      <c r="A38" s="130" t="s">
        <v>58</v>
      </c>
      <c r="B38" s="83"/>
      <c r="C38" s="84">
        <v>823161</v>
      </c>
      <c r="D38" s="85">
        <v>197138</v>
      </c>
      <c r="E38" s="85">
        <v>266499</v>
      </c>
      <c r="F38" s="131">
        <v>312895</v>
      </c>
      <c r="G38" s="86">
        <f t="shared" si="5"/>
        <v>-14.827977436520229</v>
      </c>
      <c r="H38" s="88">
        <f t="shared" si="6"/>
        <v>35.183982793778966</v>
      </c>
      <c r="I38" s="87">
        <f t="shared" si="7"/>
        <v>-67.6249239213228</v>
      </c>
      <c r="J38" s="84">
        <v>2047956</v>
      </c>
      <c r="K38" s="85">
        <v>783152</v>
      </c>
      <c r="L38" s="85">
        <v>1327498</v>
      </c>
      <c r="M38" s="88">
        <f t="shared" si="8"/>
        <v>69.50706887041085</v>
      </c>
      <c r="N38" s="87">
        <f t="shared" si="9"/>
        <v>-35.179369088007746</v>
      </c>
    </row>
    <row r="39" spans="1:14" ht="28.5" customHeight="1">
      <c r="A39" s="130" t="s">
        <v>59</v>
      </c>
      <c r="B39" s="83"/>
      <c r="C39" s="84">
        <v>621524</v>
      </c>
      <c r="D39" s="85">
        <v>592144</v>
      </c>
      <c r="E39" s="85">
        <v>567166</v>
      </c>
      <c r="F39" s="131">
        <v>544508</v>
      </c>
      <c r="G39" s="86">
        <f t="shared" si="5"/>
        <v>4.161187714413742</v>
      </c>
      <c r="H39" s="88">
        <f t="shared" si="6"/>
        <v>-4.218230700640376</v>
      </c>
      <c r="I39" s="87">
        <f t="shared" si="7"/>
        <v>-8.745921315991012</v>
      </c>
      <c r="J39" s="84">
        <v>3493635</v>
      </c>
      <c r="K39" s="85">
        <v>1707013</v>
      </c>
      <c r="L39" s="85">
        <v>2272658</v>
      </c>
      <c r="M39" s="88">
        <f t="shared" si="8"/>
        <v>33.136537331584464</v>
      </c>
      <c r="N39" s="87">
        <f t="shared" si="9"/>
        <v>-34.94861369318775</v>
      </c>
    </row>
    <row r="40" spans="1:14" ht="28.5" customHeight="1">
      <c r="A40" s="130" t="s">
        <v>60</v>
      </c>
      <c r="B40" s="83"/>
      <c r="C40" s="84">
        <v>1059270</v>
      </c>
      <c r="D40" s="85">
        <v>747762</v>
      </c>
      <c r="E40" s="85">
        <v>982744</v>
      </c>
      <c r="F40" s="131">
        <v>908485</v>
      </c>
      <c r="G40" s="86">
        <f t="shared" si="5"/>
        <v>8.1739379296301</v>
      </c>
      <c r="H40" s="88">
        <f t="shared" si="6"/>
        <v>31.424704652014952</v>
      </c>
      <c r="I40" s="87">
        <f t="shared" si="7"/>
        <v>-7.224409262983002</v>
      </c>
      <c r="J40" s="84">
        <v>4686840</v>
      </c>
      <c r="K40" s="85">
        <v>2583202</v>
      </c>
      <c r="L40" s="85">
        <v>4101974</v>
      </c>
      <c r="M40" s="88">
        <f t="shared" si="8"/>
        <v>58.79416321294272</v>
      </c>
      <c r="N40" s="87">
        <f t="shared" si="9"/>
        <v>-12.478898362222736</v>
      </c>
    </row>
    <row r="41" spans="1:14" ht="28.5" customHeight="1" thickBot="1">
      <c r="A41" s="140" t="s">
        <v>61</v>
      </c>
      <c r="B41" s="91"/>
      <c r="C41" s="92">
        <v>97183</v>
      </c>
      <c r="D41" s="93">
        <v>91736</v>
      </c>
      <c r="E41" s="93">
        <v>120338</v>
      </c>
      <c r="F41" s="141">
        <v>123470</v>
      </c>
      <c r="G41" s="86">
        <f t="shared" si="5"/>
        <v>-2.536648578602083</v>
      </c>
      <c r="H41" s="142">
        <f t="shared" si="6"/>
        <v>31.178599459318036</v>
      </c>
      <c r="I41" s="96">
        <f t="shared" si="7"/>
        <v>23.826183591780463</v>
      </c>
      <c r="J41" s="92">
        <v>578403</v>
      </c>
      <c r="K41" s="93">
        <v>417780</v>
      </c>
      <c r="L41" s="93">
        <v>670395</v>
      </c>
      <c r="M41" s="142">
        <f t="shared" si="8"/>
        <v>60.466034755134274</v>
      </c>
      <c r="N41" s="96">
        <f t="shared" si="9"/>
        <v>15.904481823227059</v>
      </c>
    </row>
    <row r="42" spans="1:14" ht="28.5" customHeight="1" thickBot="1">
      <c r="A42" s="140" t="s">
        <v>23</v>
      </c>
      <c r="B42" s="91"/>
      <c r="C42" s="92">
        <f>C24+C28</f>
        <v>11951950</v>
      </c>
      <c r="D42" s="93">
        <f>D24+D28</f>
        <v>8665252</v>
      </c>
      <c r="E42" s="93">
        <f>E24+E28</f>
        <v>14590626</v>
      </c>
      <c r="F42" s="107">
        <v>13486345</v>
      </c>
      <c r="G42" s="108">
        <f>SUM(E42/F42*100-100)</f>
        <v>8.188141412665928</v>
      </c>
      <c r="H42" s="108">
        <f t="shared" si="6"/>
        <v>68.38086186068216</v>
      </c>
      <c r="I42" s="110">
        <f t="shared" si="7"/>
        <v>22.077368128213394</v>
      </c>
      <c r="J42" s="92">
        <f>J24+J28</f>
        <v>44959603</v>
      </c>
      <c r="K42" s="93">
        <f>K24+K28</f>
        <v>31962830</v>
      </c>
      <c r="L42" s="93">
        <f>L24+L28</f>
        <v>59676496</v>
      </c>
      <c r="M42" s="108">
        <f t="shared" si="8"/>
        <v>86.70592059589217</v>
      </c>
      <c r="N42" s="110">
        <f t="shared" si="9"/>
        <v>32.73359197589002</v>
      </c>
    </row>
  </sheetData>
  <mergeCells count="22">
    <mergeCell ref="M22:N22"/>
    <mergeCell ref="G22:I22"/>
    <mergeCell ref="J22:J23"/>
    <mergeCell ref="K22:K23"/>
    <mergeCell ref="L22:L23"/>
    <mergeCell ref="A22:B22"/>
    <mergeCell ref="C22:C23"/>
    <mergeCell ref="D22:D23"/>
    <mergeCell ref="E22:E23"/>
    <mergeCell ref="A8:A12"/>
    <mergeCell ref="A13:A16"/>
    <mergeCell ref="C21:I21"/>
    <mergeCell ref="J21:N21"/>
    <mergeCell ref="C5:I5"/>
    <mergeCell ref="J5:N5"/>
    <mergeCell ref="C6:C7"/>
    <mergeCell ref="D6:D7"/>
    <mergeCell ref="E6:E7"/>
    <mergeCell ref="G6:I6"/>
    <mergeCell ref="J6:J7"/>
    <mergeCell ref="K6:K7"/>
    <mergeCell ref="L6:L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박원석</dc:creator>
  <cp:keywords/>
  <dc:description/>
  <cp:lastModifiedBy>박원석</cp:lastModifiedBy>
  <dcterms:created xsi:type="dcterms:W3CDTF">2002-07-12T01:09:31Z</dcterms:created>
  <dcterms:modified xsi:type="dcterms:W3CDTF">2002-07-12T01:12:31Z</dcterms:modified>
  <cp:category/>
  <cp:version/>
  <cp:contentType/>
  <cp:contentStatus/>
</cp:coreProperties>
</file>